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<sst xmlns="http://schemas.openxmlformats.org/spreadsheetml/2006/main" count="3" uniqueCount="3">
  <si>
    <t>Length of Diagonal given Horizonal and Vertical LEGO Unit Measurements</t>
  </si>
  <si>
    <t>Ideal Distance Between Axles for given Gear Combinations</t>
  </si>
  <si>
    <t>Teeth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</si>
</sst>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b/>
      <sz val="14"/>
      <name val="Arial"/>
      <family val="2"/>
    </font>
    <font>
      <u val="single"/>
      <sz val="10"/>
      <color indexed="12"/>
      <name val="Arial"/>
      <family val="0"/>
    </font>
    <font>
      <u val="single"/>
      <sz val="10"/>
      <color indexed="36"/>
      <name val="Arial"/>
      <family val="0"/>
    </font>
    <font>
      <sz val="9"/>
      <name val="Arial"/>
      <family val="2"/>
    </font>
    <font>
      <b/>
      <sz val="12"/>
      <name val="Arial"/>
      <family val="2"/>
    </font>
    <font>
      <sz val="8"/>
      <name val="Arial"/>
      <family val="2"/>
    </font>
    <font>
      <b/>
      <sz val="8"/>
      <name val="Arial"/>
      <family val="2"/>
    </font>
  </fonts>
  <fills count="2">
    <fill>
      <patternFill/>
    </fill>
    <fill>
      <patternFill patternType="gray125"/>
    </fill>
  </fills>
  <borders count="7">
    <border>
      <left/>
      <right/>
      <top/>
      <bottom/>
      <diagonal/>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ck"/>
    </border>
    <border>
      <left>
        <color indexed="63"/>
      </left>
      <right style="thick"/>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1" fillId="0" borderId="5" xfId="0" applyFont="1" applyBorder="1" applyAlignment="1">
      <alignment horizontal="center"/>
    </xf>
    <xf numFmtId="0" fontId="1" fillId="0" borderId="0" xfId="0" applyFont="1" applyBorder="1" applyAlignment="1">
      <alignment/>
    </xf>
    <xf numFmtId="0" fontId="1" fillId="0" borderId="6" xfId="0" applyFont="1" applyBorder="1" applyAlignment="1">
      <alignment/>
    </xf>
    <xf numFmtId="0" fontId="0" fillId="0" borderId="0" xfId="0" applyFont="1" applyBorder="1" applyAlignment="1">
      <alignment/>
    </xf>
    <xf numFmtId="0" fontId="0" fillId="0" borderId="0" xfId="0" applyBorder="1" applyAlignment="1">
      <alignment/>
    </xf>
    <xf numFmtId="0" fontId="5" fillId="0" borderId="0" xfId="0" applyFont="1" applyAlignment="1">
      <alignment/>
    </xf>
    <xf numFmtId="0" fontId="6" fillId="0" borderId="0" xfId="0" applyFont="1" applyAlignment="1">
      <alignment/>
    </xf>
    <xf numFmtId="0" fontId="7" fillId="0" borderId="1" xfId="0" applyFont="1" applyBorder="1" applyAlignment="1">
      <alignment wrapText="1"/>
    </xf>
    <xf numFmtId="0" fontId="8" fillId="0" borderId="0" xfId="0" applyFont="1" applyAlignment="1">
      <alignment/>
    </xf>
    <xf numFmtId="0" fontId="0" fillId="0" borderId="0" xfId="0" applyFont="1" applyAlignment="1">
      <alignment horizontal="right"/>
    </xf>
    <xf numFmtId="0" fontId="8"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30</xdr:row>
      <xdr:rowOff>9525</xdr:rowOff>
    </xdr:from>
    <xdr:to>
      <xdr:col>20</xdr:col>
      <xdr:colOff>219075</xdr:colOff>
      <xdr:row>37</xdr:row>
      <xdr:rowOff>85725</xdr:rowOff>
    </xdr:to>
    <xdr:sp>
      <xdr:nvSpPr>
        <xdr:cNvPr id="1" name="TextBox 1"/>
        <xdr:cNvSpPr txBox="1">
          <a:spLocks noChangeArrowheads="1"/>
        </xdr:cNvSpPr>
      </xdr:nvSpPr>
      <xdr:spPr>
        <a:xfrm>
          <a:off x="3190875" y="8001000"/>
          <a:ext cx="3457575" cy="1228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All measurements are in LEGO Units.  Upper number shows diagonal rounded to nearest quarter of a unit if less then 4 and nearest half a unit if greater then 4.  Lower number shows the correction from the rounded number to the actual diagonal.  To get actual diagonal measurement, add the two numbers together.  When correction is within  ± 0.05L, the entry is </a:t>
          </a:r>
          <a:r>
            <a:rPr lang="en-US" cap="none" sz="1000" b="1" i="0" u="none" baseline="0">
              <a:latin typeface="Arial"/>
              <a:ea typeface="Arial"/>
              <a:cs typeface="Arial"/>
            </a:rPr>
            <a:t>bold</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7"/>
  <sheetViews>
    <sheetView tabSelected="1" workbookViewId="0" topLeftCell="A1">
      <selection activeCell="B1" sqref="B1"/>
    </sheetView>
  </sheetViews>
  <sheetFormatPr defaultColWidth="9.140625" defaultRowHeight="12.75"/>
  <cols>
    <col min="1" max="1" width="0.2890625" style="0" customWidth="1"/>
    <col min="2" max="2" width="3.28125" style="0" customWidth="1"/>
    <col min="3" max="3" width="3.00390625" style="0" customWidth="1"/>
    <col min="4" max="4" width="5.28125" style="1" customWidth="1"/>
    <col min="5" max="21" width="5.28125" style="0" customWidth="1"/>
    <col min="24" max="24" width="4.421875" style="0" customWidth="1"/>
    <col min="25" max="25" width="3.421875" style="0" customWidth="1"/>
    <col min="26" max="26" width="4.421875" style="1" customWidth="1"/>
  </cols>
  <sheetData>
    <row r="1" spans="5:22" ht="15.75">
      <c r="E1" s="14" t="s">
        <v>0</v>
      </c>
      <c r="F1" s="13"/>
      <c r="T1" s="12"/>
      <c r="U1" s="12"/>
      <c r="V1" s="12"/>
    </row>
    <row r="2" spans="5:22" ht="6.75" customHeight="1">
      <c r="E2" s="3"/>
      <c r="T2" s="12"/>
      <c r="U2" s="12"/>
      <c r="V2" s="12"/>
    </row>
    <row r="3" spans="4:22" s="1" customFormat="1" ht="13.5" thickBot="1">
      <c r="D3" s="9"/>
      <c r="E3" s="8">
        <v>0</v>
      </c>
      <c r="F3" s="8">
        <f>E3+0.5</f>
        <v>0.5</v>
      </c>
      <c r="G3" s="8">
        <f aca="true" t="shared" si="0" ref="G3:S3">F3+0.5</f>
        <v>1</v>
      </c>
      <c r="H3" s="8">
        <f t="shared" si="0"/>
        <v>1.5</v>
      </c>
      <c r="I3" s="8">
        <f t="shared" si="0"/>
        <v>2</v>
      </c>
      <c r="J3" s="8">
        <f t="shared" si="0"/>
        <v>2.5</v>
      </c>
      <c r="K3" s="8">
        <f t="shared" si="0"/>
        <v>3</v>
      </c>
      <c r="L3" s="8">
        <f t="shared" si="0"/>
        <v>3.5</v>
      </c>
      <c r="M3" s="8">
        <f t="shared" si="0"/>
        <v>4</v>
      </c>
      <c r="N3" s="8">
        <f t="shared" si="0"/>
        <v>4.5</v>
      </c>
      <c r="O3" s="8">
        <f t="shared" si="0"/>
        <v>5</v>
      </c>
      <c r="P3" s="8">
        <f t="shared" si="0"/>
        <v>5.5</v>
      </c>
      <c r="Q3" s="8">
        <f t="shared" si="0"/>
        <v>6</v>
      </c>
      <c r="R3" s="8">
        <f t="shared" si="0"/>
        <v>6.5</v>
      </c>
      <c r="S3" s="8">
        <f t="shared" si="0"/>
        <v>7</v>
      </c>
      <c r="T3" s="8">
        <f>S3+0.5</f>
        <v>7.5</v>
      </c>
      <c r="U3" s="8">
        <f>T3+0.5</f>
        <v>8</v>
      </c>
      <c r="V3" s="9"/>
    </row>
    <row r="4" spans="1:26" s="2" customFormat="1" ht="22.5" customHeight="1" thickTop="1">
      <c r="A4" s="2">
        <v>1</v>
      </c>
      <c r="B4" s="17" t="str">
        <f>INT(A4/3)&amp;"B"</f>
        <v>0B</v>
      </c>
      <c r="C4" s="2" t="str">
        <f>MOD(A4,3)&amp;"P"</f>
        <v>1P</v>
      </c>
      <c r="D4" s="10">
        <f>A4*0.4</f>
        <v>0.4</v>
      </c>
      <c r="E4" s="15" t="str">
        <f>CONCATENATE(TEXT(ROUND(SQRT($D4^2+E$3^2)*IF(SQRT($D4^2+E$3^2)&lt;4,4,2),0)/IF(SQRT($D4^2+E$3^2)&lt;4,4,2),"#.00"),"
",TEXT((SQRT($D4^2+E$3^2)-ROUND(SQRT($D4^2+E$3^2)*IF(SQRT($D4^2+E$3^2)&lt;4,4,2),0)/IF(SQRT($D4^2+E$3^2)&lt;4,4,2)),"+.000;-.000"))</f>
        <v>.50
-.100</v>
      </c>
      <c r="F4" s="15" t="str">
        <f aca="true" t="shared" si="1" ref="F4:U19">CONCATENATE(TEXT(ROUND(SQRT($D4^2+F$3^2)*IF(SQRT($D4^2+F$3^2)&lt;4,4,2),0)/IF(SQRT($D4^2+F$3^2)&lt;4,4,2),"#.00"),"
",TEXT((SQRT($D4^2+F$3^2)-ROUND(SQRT($D4^2+F$3^2)*IF(SQRT($D4^2+F$3^2)&lt;4,4,2),0)/IF(SQRT($D4^2+F$3^2)&lt;4,4,2)),"+.000;-.000"))</f>
        <v>.75
-.110</v>
      </c>
      <c r="G4" s="15" t="str">
        <f t="shared" si="1"/>
        <v>1.00
+.077</v>
      </c>
      <c r="H4" s="15" t="str">
        <f t="shared" si="1"/>
        <v>1.50
+.052</v>
      </c>
      <c r="I4" s="18" t="str">
        <f t="shared" si="1"/>
        <v>2.00
+.040</v>
      </c>
      <c r="J4" s="18" t="str">
        <f t="shared" si="1"/>
        <v>2.50
+.032</v>
      </c>
      <c r="K4" s="18" t="str">
        <f t="shared" si="1"/>
        <v>3.00
+.027</v>
      </c>
      <c r="L4" s="18" t="str">
        <f t="shared" si="1"/>
        <v>3.50
+.023</v>
      </c>
      <c r="M4" s="18" t="str">
        <f t="shared" si="1"/>
        <v>4.00
+.020</v>
      </c>
      <c r="N4" s="18" t="str">
        <f t="shared" si="1"/>
        <v>4.50
+.018</v>
      </c>
      <c r="O4" s="18" t="str">
        <f t="shared" si="1"/>
        <v>5.00
+.016</v>
      </c>
      <c r="P4" s="18" t="str">
        <f t="shared" si="1"/>
        <v>5.50
+.015</v>
      </c>
      <c r="Q4" s="18" t="str">
        <f t="shared" si="1"/>
        <v>6.00
+.013</v>
      </c>
      <c r="R4" s="18" t="str">
        <f t="shared" si="1"/>
        <v>6.50
+.012</v>
      </c>
      <c r="S4" s="18" t="str">
        <f t="shared" si="1"/>
        <v>7.00
+.011</v>
      </c>
      <c r="T4" s="18" t="str">
        <f t="shared" si="1"/>
        <v>7.50
+.011</v>
      </c>
      <c r="U4" s="18" t="str">
        <f t="shared" si="1"/>
        <v>8.00
+.010</v>
      </c>
      <c r="V4" s="11"/>
      <c r="X4" s="17"/>
      <c r="Z4" s="1"/>
    </row>
    <row r="5" spans="1:26" s="2" customFormat="1" ht="22.5" customHeight="1">
      <c r="A5" s="2">
        <f>A4+1</f>
        <v>2</v>
      </c>
      <c r="B5" s="17" t="str">
        <f aca="true" t="shared" si="2" ref="B5:B28">INT(A5/3)&amp;"B"</f>
        <v>0B</v>
      </c>
      <c r="C5" s="2" t="str">
        <f aca="true" t="shared" si="3" ref="C5:C28">MOD(A5,3)&amp;"P"</f>
        <v>2P</v>
      </c>
      <c r="D5" s="10">
        <f aca="true" t="shared" si="4" ref="D5:D28">A5*0.4</f>
        <v>0.8</v>
      </c>
      <c r="E5" s="18" t="str">
        <f aca="true" t="shared" si="5" ref="E5:E28">CONCATENATE(TEXT(ROUND(SQRT($D5^2+E$3^2)*IF(SQRT($D5^2+E$3^2)&lt;4,4,2),0)/IF(SQRT($D5^2+E$3^2)&lt;4,4,2),"#.00"),"
",TEXT((SQRT($D5^2+E$3^2)-ROUND(SQRT($D5^2+E$3^2)*IF(SQRT($D5^2+E$3^2)&lt;4,4,2),0)/IF(SQRT($D5^2+E$3^2)&lt;4,4,2)),"+.000;-.000"))</f>
        <v>.75
+.050</v>
      </c>
      <c r="F5" s="15" t="str">
        <f t="shared" si="1"/>
        <v>1.00
-.057</v>
      </c>
      <c r="G5" s="18" t="str">
        <f t="shared" si="1"/>
        <v>1.25
+.031</v>
      </c>
      <c r="H5" s="18" t="str">
        <f t="shared" si="1"/>
        <v>1.75
-.050</v>
      </c>
      <c r="I5" s="15" t="str">
        <f t="shared" si="1"/>
        <v>2.25
-.096</v>
      </c>
      <c r="J5" s="15" t="str">
        <f t="shared" si="1"/>
        <v>2.50
+.125</v>
      </c>
      <c r="K5" s="15" t="str">
        <f t="shared" si="1"/>
        <v>3.00
+.105</v>
      </c>
      <c r="L5" s="15" t="str">
        <f t="shared" si="1"/>
        <v>3.50
+.090</v>
      </c>
      <c r="M5" s="15" t="str">
        <f t="shared" si="1"/>
        <v>4.00
+.079</v>
      </c>
      <c r="N5" s="15" t="str">
        <f t="shared" si="1"/>
        <v>4.50
+.071</v>
      </c>
      <c r="O5" s="15" t="str">
        <f t="shared" si="1"/>
        <v>5.00
+.064</v>
      </c>
      <c r="P5" s="15" t="str">
        <f t="shared" si="1"/>
        <v>5.50
+.058</v>
      </c>
      <c r="Q5" s="15" t="str">
        <f t="shared" si="1"/>
        <v>6.00
+.053</v>
      </c>
      <c r="R5" s="18" t="str">
        <f t="shared" si="1"/>
        <v>6.50
+.049</v>
      </c>
      <c r="S5" s="18" t="str">
        <f t="shared" si="1"/>
        <v>7.00
+.046</v>
      </c>
      <c r="T5" s="18" t="str">
        <f t="shared" si="1"/>
        <v>7.50
+.043</v>
      </c>
      <c r="U5" s="18" t="str">
        <f t="shared" si="1"/>
        <v>8.00
+.040</v>
      </c>
      <c r="V5" s="11"/>
      <c r="X5" s="17"/>
      <c r="Z5" s="1"/>
    </row>
    <row r="6" spans="1:26" s="2" customFormat="1" ht="22.5" customHeight="1">
      <c r="A6" s="2">
        <f aca="true" t="shared" si="6" ref="A6:A28">A5+1</f>
        <v>3</v>
      </c>
      <c r="B6" s="17" t="str">
        <f t="shared" si="2"/>
        <v>1B</v>
      </c>
      <c r="C6" s="2" t="str">
        <f t="shared" si="3"/>
        <v>0P</v>
      </c>
      <c r="D6" s="10">
        <f t="shared" si="4"/>
        <v>1.2000000000000002</v>
      </c>
      <c r="E6" s="18" t="str">
        <f t="shared" si="5"/>
        <v>1.25
-.050</v>
      </c>
      <c r="F6" s="18" t="str">
        <f t="shared" si="1"/>
        <v>1.25
+.050</v>
      </c>
      <c r="G6" s="15" t="str">
        <f t="shared" si="1"/>
        <v>1.50
+.062</v>
      </c>
      <c r="H6" s="15" t="str">
        <f t="shared" si="1"/>
        <v>2.00
-.079</v>
      </c>
      <c r="I6" s="15" t="str">
        <f t="shared" si="1"/>
        <v>2.25
+.082</v>
      </c>
      <c r="J6" s="18" t="str">
        <f t="shared" si="1"/>
        <v>2.75
+.023</v>
      </c>
      <c r="K6" s="18" t="str">
        <f t="shared" si="1"/>
        <v>3.25
-.019</v>
      </c>
      <c r="L6" s="15" t="str">
        <f t="shared" si="1"/>
        <v>3.75
-.050</v>
      </c>
      <c r="M6" s="15" t="str">
        <f t="shared" si="1"/>
        <v>4.00
+.176</v>
      </c>
      <c r="N6" s="15" t="str">
        <f t="shared" si="1"/>
        <v>4.50
+.157</v>
      </c>
      <c r="O6" s="15" t="str">
        <f t="shared" si="1"/>
        <v>5.00
+.142</v>
      </c>
      <c r="P6" s="15" t="str">
        <f t="shared" si="1"/>
        <v>5.50
+.129</v>
      </c>
      <c r="Q6" s="15" t="str">
        <f t="shared" si="1"/>
        <v>6.00
+.119</v>
      </c>
      <c r="R6" s="15" t="str">
        <f t="shared" si="1"/>
        <v>6.50
+.110</v>
      </c>
      <c r="S6" s="15" t="str">
        <f t="shared" si="1"/>
        <v>7.00
+.102</v>
      </c>
      <c r="T6" s="15" t="str">
        <f t="shared" si="1"/>
        <v>7.50
+.095</v>
      </c>
      <c r="U6" s="15" t="str">
        <f t="shared" si="1"/>
        <v>8.00
+.089</v>
      </c>
      <c r="V6" s="11"/>
      <c r="X6" s="17"/>
      <c r="Z6" s="1"/>
    </row>
    <row r="7" spans="1:26" s="2" customFormat="1" ht="22.5" customHeight="1">
      <c r="A7" s="2">
        <f t="shared" si="6"/>
        <v>4</v>
      </c>
      <c r="B7" s="17" t="str">
        <f t="shared" si="2"/>
        <v>1B</v>
      </c>
      <c r="C7" s="2" t="str">
        <f t="shared" si="3"/>
        <v>1P</v>
      </c>
      <c r="D7" s="10">
        <f t="shared" si="4"/>
        <v>1.6</v>
      </c>
      <c r="E7" s="15" t="str">
        <f t="shared" si="5"/>
        <v>1.50
+.100</v>
      </c>
      <c r="F7" s="15" t="str">
        <f t="shared" si="1"/>
        <v>1.75
-.074</v>
      </c>
      <c r="G7" s="15" t="str">
        <f t="shared" si="1"/>
        <v>2.00
-.113</v>
      </c>
      <c r="H7" s="15" t="str">
        <f t="shared" si="1"/>
        <v>2.25
-.057</v>
      </c>
      <c r="I7" s="15" t="str">
        <f t="shared" si="1"/>
        <v>2.50
+.061</v>
      </c>
      <c r="J7" s="18" t="str">
        <f t="shared" si="1"/>
        <v>3.00
-.032</v>
      </c>
      <c r="K7" s="15" t="str">
        <f t="shared" si="1"/>
        <v>3.50
-.100</v>
      </c>
      <c r="L7" s="15" t="str">
        <f t="shared" si="1"/>
        <v>3.75
+.098</v>
      </c>
      <c r="M7" s="15" t="str">
        <f t="shared" si="1"/>
        <v>4.50
-.192</v>
      </c>
      <c r="N7" s="15" t="str">
        <f t="shared" si="1"/>
        <v>5.00
-.224</v>
      </c>
      <c r="O7" s="15" t="str">
        <f t="shared" si="1"/>
        <v>5.00
+.250</v>
      </c>
      <c r="P7" s="15" t="str">
        <f t="shared" si="1"/>
        <v>5.50
+.228</v>
      </c>
      <c r="Q7" s="15" t="str">
        <f t="shared" si="1"/>
        <v>6.00
+.210</v>
      </c>
      <c r="R7" s="15" t="str">
        <f t="shared" si="1"/>
        <v>6.50
+.194</v>
      </c>
      <c r="S7" s="15" t="str">
        <f t="shared" si="1"/>
        <v>7.00
+.181</v>
      </c>
      <c r="T7" s="15" t="str">
        <f t="shared" si="1"/>
        <v>7.50
+.169</v>
      </c>
      <c r="U7" s="15" t="str">
        <f t="shared" si="1"/>
        <v>8.00
+.158</v>
      </c>
      <c r="V7" s="11"/>
      <c r="X7" s="17"/>
      <c r="Z7" s="1"/>
    </row>
    <row r="8" spans="1:26" s="2" customFormat="1" ht="22.5" customHeight="1">
      <c r="A8" s="2">
        <f t="shared" si="6"/>
        <v>5</v>
      </c>
      <c r="B8" s="17" t="str">
        <f t="shared" si="2"/>
        <v>1B</v>
      </c>
      <c r="C8" s="2" t="str">
        <f t="shared" si="3"/>
        <v>2P</v>
      </c>
      <c r="D8" s="10">
        <f t="shared" si="4"/>
        <v>2</v>
      </c>
      <c r="E8" s="18" t="str">
        <f t="shared" si="5"/>
        <v>2.00
+.000</v>
      </c>
      <c r="F8" s="15" t="str">
        <f t="shared" si="1"/>
        <v>2.00
+.062</v>
      </c>
      <c r="G8" s="18" t="str">
        <f t="shared" si="1"/>
        <v>2.25
-.014</v>
      </c>
      <c r="H8" s="18" t="str">
        <f t="shared" si="1"/>
        <v>2.50
+.000</v>
      </c>
      <c r="I8" s="15" t="str">
        <f t="shared" si="1"/>
        <v>2.75
+.078</v>
      </c>
      <c r="J8" s="18" t="str">
        <f t="shared" si="1"/>
        <v>3.25
-.048</v>
      </c>
      <c r="K8" s="15" t="str">
        <f t="shared" si="1"/>
        <v>3.50
+.106</v>
      </c>
      <c r="L8" s="18" t="str">
        <f t="shared" si="1"/>
        <v>4.00
+.031</v>
      </c>
      <c r="M8" s="18" t="str">
        <f t="shared" si="1"/>
        <v>4.50
-.028</v>
      </c>
      <c r="N8" s="15" t="str">
        <f t="shared" si="1"/>
        <v>5.00
-.076</v>
      </c>
      <c r="O8" s="15" t="str">
        <f t="shared" si="1"/>
        <v>5.50
-.115</v>
      </c>
      <c r="P8" s="15" t="str">
        <f t="shared" si="1"/>
        <v>6.00
-.148</v>
      </c>
      <c r="Q8" s="15" t="str">
        <f t="shared" si="1"/>
        <v>6.50
-.175</v>
      </c>
      <c r="R8" s="15" t="str">
        <f t="shared" si="1"/>
        <v>7.00
-.199</v>
      </c>
      <c r="S8" s="15" t="str">
        <f t="shared" si="1"/>
        <v>7.50
-.220</v>
      </c>
      <c r="T8" s="15" t="str">
        <f t="shared" si="1"/>
        <v>8.00
-.238</v>
      </c>
      <c r="U8" s="15" t="str">
        <f t="shared" si="1"/>
        <v>8.00
+.246</v>
      </c>
      <c r="V8" s="11"/>
      <c r="X8" s="17"/>
      <c r="Z8" s="1"/>
    </row>
    <row r="9" spans="1:26" s="2" customFormat="1" ht="22.5" customHeight="1">
      <c r="A9" s="2">
        <f t="shared" si="6"/>
        <v>6</v>
      </c>
      <c r="B9" s="17" t="str">
        <f t="shared" si="2"/>
        <v>2B</v>
      </c>
      <c r="C9" s="2" t="str">
        <f t="shared" si="3"/>
        <v>0P</v>
      </c>
      <c r="D9" s="10">
        <f t="shared" si="4"/>
        <v>2.4000000000000004</v>
      </c>
      <c r="E9" s="15" t="str">
        <f t="shared" si="5"/>
        <v>2.50
-.100</v>
      </c>
      <c r="F9" s="18" t="str">
        <f t="shared" si="1"/>
        <v>2.50
-.048</v>
      </c>
      <c r="G9" s="15" t="str">
        <f t="shared" si="1"/>
        <v>2.50
+.100</v>
      </c>
      <c r="H9" s="15" t="str">
        <f t="shared" si="1"/>
        <v>2.75
+.080</v>
      </c>
      <c r="I9" s="15" t="str">
        <f t="shared" si="1"/>
        <v>3.00
+.124</v>
      </c>
      <c r="J9" s="18" t="str">
        <f t="shared" si="1"/>
        <v>3.50
-.034</v>
      </c>
      <c r="K9" s="15" t="str">
        <f t="shared" si="1"/>
        <v>3.75
+.092</v>
      </c>
      <c r="L9" s="15" t="str">
        <f t="shared" si="1"/>
        <v>4.00
+.244</v>
      </c>
      <c r="M9" s="15" t="str">
        <f t="shared" si="1"/>
        <v>4.50
+.165</v>
      </c>
      <c r="N9" s="15" t="str">
        <f t="shared" si="1"/>
        <v>5.00
+.100</v>
      </c>
      <c r="O9" s="18" t="str">
        <f t="shared" si="1"/>
        <v>5.50
+.046</v>
      </c>
      <c r="P9" s="18" t="str">
        <f t="shared" si="1"/>
        <v>6.00
+.001</v>
      </c>
      <c r="Q9" s="18" t="str">
        <f t="shared" si="1"/>
        <v>6.50
-.038</v>
      </c>
      <c r="R9" s="15" t="str">
        <f t="shared" si="1"/>
        <v>7.00
-.071</v>
      </c>
      <c r="S9" s="15" t="str">
        <f t="shared" si="1"/>
        <v>7.50
-.100</v>
      </c>
      <c r="T9" s="15" t="str">
        <f t="shared" si="1"/>
        <v>8.00
-.125</v>
      </c>
      <c r="U9" s="15" t="str">
        <f t="shared" si="1"/>
        <v>8.50
-.148</v>
      </c>
      <c r="V9" s="11"/>
      <c r="X9" s="17"/>
      <c r="Z9" s="1"/>
    </row>
    <row r="10" spans="1:26" s="2" customFormat="1" ht="22.5" customHeight="1">
      <c r="A10" s="2">
        <f t="shared" si="6"/>
        <v>7</v>
      </c>
      <c r="B10" s="17" t="str">
        <f t="shared" si="2"/>
        <v>2B</v>
      </c>
      <c r="C10" s="2" t="str">
        <f t="shared" si="3"/>
        <v>1P</v>
      </c>
      <c r="D10" s="10">
        <f t="shared" si="4"/>
        <v>2.8000000000000003</v>
      </c>
      <c r="E10" s="18" t="str">
        <f t="shared" si="5"/>
        <v>2.75
+.050</v>
      </c>
      <c r="F10" s="15" t="str">
        <f t="shared" si="1"/>
        <v>2.75
+.094</v>
      </c>
      <c r="G10" s="18" t="str">
        <f t="shared" si="1"/>
        <v>3.00
-.027</v>
      </c>
      <c r="H10" s="15" t="str">
        <f t="shared" si="1"/>
        <v>3.25
-.074</v>
      </c>
      <c r="I10" s="15" t="str">
        <f t="shared" si="1"/>
        <v>3.50
-.059</v>
      </c>
      <c r="J10" s="18" t="str">
        <f t="shared" si="1"/>
        <v>3.75
+.004</v>
      </c>
      <c r="K10" s="15" t="str">
        <f t="shared" si="1"/>
        <v>4.00
+.104</v>
      </c>
      <c r="L10" s="18" t="str">
        <f t="shared" si="1"/>
        <v>4.50
-.018</v>
      </c>
      <c r="M10" s="15" t="str">
        <f t="shared" si="1"/>
        <v>5.00
-.117</v>
      </c>
      <c r="N10" s="15" t="str">
        <f t="shared" si="1"/>
        <v>5.50
-.200</v>
      </c>
      <c r="O10" s="15" t="str">
        <f t="shared" si="1"/>
        <v>5.50
+.231</v>
      </c>
      <c r="P10" s="15" t="str">
        <f t="shared" si="1"/>
        <v>6.00
+.172</v>
      </c>
      <c r="Q10" s="15" t="str">
        <f t="shared" si="1"/>
        <v>6.50
+.121</v>
      </c>
      <c r="R10" s="15" t="str">
        <f t="shared" si="1"/>
        <v>7.00
+.077</v>
      </c>
      <c r="S10" s="18" t="str">
        <f t="shared" si="1"/>
        <v>7.50
+.039</v>
      </c>
      <c r="T10" s="18" t="str">
        <f t="shared" si="1"/>
        <v>8.00
+.006</v>
      </c>
      <c r="U10" s="18" t="str">
        <f t="shared" si="1"/>
        <v>8.50
-.024</v>
      </c>
      <c r="V10" s="11"/>
      <c r="X10" s="17"/>
      <c r="Z10" s="1"/>
    </row>
    <row r="11" spans="1:26" s="2" customFormat="1" ht="22.5" customHeight="1">
      <c r="A11" s="2">
        <f t="shared" si="6"/>
        <v>8</v>
      </c>
      <c r="B11" s="17" t="str">
        <f t="shared" si="2"/>
        <v>2B</v>
      </c>
      <c r="C11" s="2" t="str">
        <f t="shared" si="3"/>
        <v>2P</v>
      </c>
      <c r="D11" s="10">
        <f t="shared" si="4"/>
        <v>3.2</v>
      </c>
      <c r="E11" s="18" t="str">
        <f t="shared" si="5"/>
        <v>3.25
-.050</v>
      </c>
      <c r="F11" s="18" t="str">
        <f t="shared" si="1"/>
        <v>3.25
-.011</v>
      </c>
      <c r="G11" s="15" t="str">
        <f t="shared" si="1"/>
        <v>3.25
+.103</v>
      </c>
      <c r="H11" s="18" t="str">
        <f t="shared" si="1"/>
        <v>3.50
+.034</v>
      </c>
      <c r="I11" s="18" t="str">
        <f t="shared" si="1"/>
        <v>3.75
+.024</v>
      </c>
      <c r="J11" s="15" t="str">
        <f t="shared" si="1"/>
        <v>4.00
+.061</v>
      </c>
      <c r="K11" s="15" t="str">
        <f t="shared" si="1"/>
        <v>4.50
-.114</v>
      </c>
      <c r="L11" s="15" t="str">
        <f t="shared" si="1"/>
        <v>4.50
+.242</v>
      </c>
      <c r="M11" s="15" t="str">
        <f t="shared" si="1"/>
        <v>5.00
+.122</v>
      </c>
      <c r="N11" s="18" t="str">
        <f t="shared" si="1"/>
        <v>5.50
+.022</v>
      </c>
      <c r="O11" s="15" t="str">
        <f t="shared" si="1"/>
        <v>6.00
-.064</v>
      </c>
      <c r="P11" s="15" t="str">
        <f t="shared" si="1"/>
        <v>6.50
-.137</v>
      </c>
      <c r="Q11" s="15" t="str">
        <f t="shared" si="1"/>
        <v>7.00
-.200</v>
      </c>
      <c r="R11" s="15" t="str">
        <f t="shared" si="1"/>
        <v>7.00
+.245</v>
      </c>
      <c r="S11" s="15" t="str">
        <f t="shared" si="1"/>
        <v>7.50
+.197</v>
      </c>
      <c r="T11" s="15" t="str">
        <f t="shared" si="1"/>
        <v>8.00
+.154</v>
      </c>
      <c r="U11" s="15" t="str">
        <f t="shared" si="1"/>
        <v>8.50
+.116</v>
      </c>
      <c r="V11" s="11"/>
      <c r="X11" s="17"/>
      <c r="Z11" s="1"/>
    </row>
    <row r="12" spans="1:26" s="2" customFormat="1" ht="22.5" customHeight="1">
      <c r="A12" s="2">
        <f t="shared" si="6"/>
        <v>9</v>
      </c>
      <c r="B12" s="17" t="str">
        <f t="shared" si="2"/>
        <v>3B</v>
      </c>
      <c r="C12" s="2" t="str">
        <f t="shared" si="3"/>
        <v>0P</v>
      </c>
      <c r="D12" s="10">
        <f t="shared" si="4"/>
        <v>3.6</v>
      </c>
      <c r="E12" s="15" t="str">
        <f t="shared" si="5"/>
        <v>3.50
+.100</v>
      </c>
      <c r="F12" s="15" t="str">
        <f t="shared" si="1"/>
        <v>3.75
-.115</v>
      </c>
      <c r="G12" s="18" t="str">
        <f t="shared" si="1"/>
        <v>3.75
-.014</v>
      </c>
      <c r="H12" s="15" t="str">
        <f t="shared" si="1"/>
        <v>4.00
-.100</v>
      </c>
      <c r="I12" s="15" t="str">
        <f t="shared" si="1"/>
        <v>4.00
+.118</v>
      </c>
      <c r="J12" s="15" t="str">
        <f t="shared" si="1"/>
        <v>4.50
-.117</v>
      </c>
      <c r="K12" s="15" t="str">
        <f t="shared" si="1"/>
        <v>4.50
+.186</v>
      </c>
      <c r="L12" s="18" t="str">
        <f t="shared" si="1"/>
        <v>5.00
+.021</v>
      </c>
      <c r="M12" s="15" t="str">
        <f t="shared" si="1"/>
        <v>5.50
-.119</v>
      </c>
      <c r="N12" s="15" t="str">
        <f t="shared" si="1"/>
        <v>6.00
-.237</v>
      </c>
      <c r="O12" s="15" t="str">
        <f t="shared" si="1"/>
        <v>6.00
+.161</v>
      </c>
      <c r="P12" s="15" t="str">
        <f t="shared" si="1"/>
        <v>6.50
+.073</v>
      </c>
      <c r="Q12" s="18" t="str">
        <f t="shared" si="1"/>
        <v>7.00
-.003</v>
      </c>
      <c r="R12" s="15" t="str">
        <f t="shared" si="1"/>
        <v>7.50
-.070</v>
      </c>
      <c r="S12" s="15" t="str">
        <f t="shared" si="1"/>
        <v>8.00
-.129</v>
      </c>
      <c r="T12" s="15" t="str">
        <f t="shared" si="1"/>
        <v>8.50
-.181</v>
      </c>
      <c r="U12" s="15" t="str">
        <f t="shared" si="1"/>
        <v>9.00
-.227</v>
      </c>
      <c r="V12" s="11"/>
      <c r="X12" s="17"/>
      <c r="Z12" s="1"/>
    </row>
    <row r="13" spans="1:26" s="2" customFormat="1" ht="22.5" customHeight="1">
      <c r="A13" s="2">
        <f t="shared" si="6"/>
        <v>10</v>
      </c>
      <c r="B13" s="17" t="str">
        <f t="shared" si="2"/>
        <v>3B</v>
      </c>
      <c r="C13" s="2" t="str">
        <f t="shared" si="3"/>
        <v>1P</v>
      </c>
      <c r="D13" s="10">
        <f t="shared" si="4"/>
        <v>4</v>
      </c>
      <c r="E13" s="18" t="str">
        <f t="shared" si="5"/>
        <v>4.00
+.000</v>
      </c>
      <c r="F13" s="18" t="str">
        <f t="shared" si="1"/>
        <v>4.00
+.031</v>
      </c>
      <c r="G13" s="15" t="str">
        <f t="shared" si="1"/>
        <v>4.00
+.123</v>
      </c>
      <c r="H13" s="15" t="str">
        <f t="shared" si="1"/>
        <v>4.50
-.228</v>
      </c>
      <c r="I13" s="18" t="str">
        <f t="shared" si="1"/>
        <v>4.50
-.028</v>
      </c>
      <c r="J13" s="15" t="str">
        <f t="shared" si="1"/>
        <v>4.50
+.217</v>
      </c>
      <c r="K13" s="18" t="str">
        <f t="shared" si="1"/>
        <v>5.00
+.000</v>
      </c>
      <c r="L13" s="15" t="str">
        <f t="shared" si="1"/>
        <v>5.50
-.185</v>
      </c>
      <c r="M13" s="15" t="str">
        <f t="shared" si="1"/>
        <v>5.50
+.157</v>
      </c>
      <c r="N13" s="18" t="str">
        <f t="shared" si="1"/>
        <v>6.00
+.021</v>
      </c>
      <c r="O13" s="15" t="str">
        <f t="shared" si="1"/>
        <v>6.50
-.097</v>
      </c>
      <c r="P13" s="15" t="str">
        <f t="shared" si="1"/>
        <v>7.00
-.199</v>
      </c>
      <c r="Q13" s="15" t="str">
        <f t="shared" si="1"/>
        <v>7.00
+.211</v>
      </c>
      <c r="R13" s="15" t="str">
        <f t="shared" si="1"/>
        <v>7.50
+.132</v>
      </c>
      <c r="S13" s="15" t="str">
        <f t="shared" si="1"/>
        <v>8.00
+.062</v>
      </c>
      <c r="T13" s="18" t="str">
        <f t="shared" si="1"/>
        <v>8.50
+.000</v>
      </c>
      <c r="U13" s="15" t="str">
        <f t="shared" si="1"/>
        <v>9.00
-.056</v>
      </c>
      <c r="V13" s="11"/>
      <c r="X13" s="17"/>
      <c r="Z13" s="1"/>
    </row>
    <row r="14" spans="1:26" s="2" customFormat="1" ht="22.5" customHeight="1">
      <c r="A14" s="2">
        <f t="shared" si="6"/>
        <v>11</v>
      </c>
      <c r="B14" s="17" t="str">
        <f t="shared" si="2"/>
        <v>3B</v>
      </c>
      <c r="C14" s="2" t="str">
        <f t="shared" si="3"/>
        <v>2P</v>
      </c>
      <c r="D14" s="10">
        <f t="shared" si="4"/>
        <v>4.4</v>
      </c>
      <c r="E14" s="15" t="str">
        <f t="shared" si="5"/>
        <v>4.50
-.100</v>
      </c>
      <c r="F14" s="15" t="str">
        <f t="shared" si="1"/>
        <v>4.50
-.072</v>
      </c>
      <c r="G14" s="18" t="str">
        <f t="shared" si="1"/>
        <v>4.50
+.012</v>
      </c>
      <c r="H14" s="15" t="str">
        <f t="shared" si="1"/>
        <v>4.50
+.149</v>
      </c>
      <c r="I14" s="15" t="str">
        <f t="shared" si="1"/>
        <v>5.00
-.167</v>
      </c>
      <c r="J14" s="15" t="str">
        <f t="shared" si="1"/>
        <v>5.00
+.061</v>
      </c>
      <c r="K14" s="15" t="str">
        <f t="shared" si="1"/>
        <v>5.50
-.175</v>
      </c>
      <c r="L14" s="15" t="str">
        <f t="shared" si="1"/>
        <v>5.50
+.122</v>
      </c>
      <c r="M14" s="15" t="str">
        <f t="shared" si="1"/>
        <v>6.00
-.054</v>
      </c>
      <c r="N14" s="15" t="str">
        <f t="shared" si="1"/>
        <v>6.50
-.206</v>
      </c>
      <c r="O14" s="15" t="str">
        <f t="shared" si="1"/>
        <v>6.50
+.160</v>
      </c>
      <c r="P14" s="18" t="str">
        <f t="shared" si="1"/>
        <v>7.00
+.043</v>
      </c>
      <c r="Q14" s="15" t="str">
        <f t="shared" si="1"/>
        <v>7.50
-.060</v>
      </c>
      <c r="R14" s="15" t="str">
        <f t="shared" si="1"/>
        <v>8.00
-.151</v>
      </c>
      <c r="S14" s="15" t="str">
        <f t="shared" si="1"/>
        <v>8.50
-.232</v>
      </c>
      <c r="T14" s="15" t="str">
        <f t="shared" si="1"/>
        <v>8.50
+.195</v>
      </c>
      <c r="U14" s="15" t="str">
        <f t="shared" si="1"/>
        <v>9.00
+.130</v>
      </c>
      <c r="V14" s="11"/>
      <c r="X14" s="17"/>
      <c r="Z14" s="1"/>
    </row>
    <row r="15" spans="1:26" s="2" customFormat="1" ht="22.5" customHeight="1">
      <c r="A15" s="2">
        <f t="shared" si="6"/>
        <v>12</v>
      </c>
      <c r="B15" s="17" t="str">
        <f t="shared" si="2"/>
        <v>4B</v>
      </c>
      <c r="C15" s="2" t="str">
        <f t="shared" si="3"/>
        <v>0P</v>
      </c>
      <c r="D15" s="10">
        <f t="shared" si="4"/>
        <v>4.800000000000001</v>
      </c>
      <c r="E15" s="15" t="str">
        <f t="shared" si="5"/>
        <v>5.00
-.200</v>
      </c>
      <c r="F15" s="15" t="str">
        <f t="shared" si="1"/>
        <v>5.00
-.174</v>
      </c>
      <c r="G15" s="15" t="str">
        <f t="shared" si="1"/>
        <v>5.00
-.097</v>
      </c>
      <c r="H15" s="18" t="str">
        <f t="shared" si="1"/>
        <v>5.00
+.029</v>
      </c>
      <c r="I15" s="15" t="str">
        <f t="shared" si="1"/>
        <v>5.00
+.200</v>
      </c>
      <c r="J15" s="15" t="str">
        <f t="shared" si="1"/>
        <v>5.50
-.088</v>
      </c>
      <c r="K15" s="15" t="str">
        <f t="shared" si="1"/>
        <v>5.50
+.160</v>
      </c>
      <c r="L15" s="15" t="str">
        <f t="shared" si="1"/>
        <v>6.00
-.059</v>
      </c>
      <c r="M15" s="15" t="str">
        <f t="shared" si="1"/>
        <v>6.00
+.248</v>
      </c>
      <c r="N15" s="15" t="str">
        <f t="shared" si="1"/>
        <v>6.50
+.080</v>
      </c>
      <c r="O15" s="15" t="str">
        <f t="shared" si="1"/>
        <v>7.00
-.069</v>
      </c>
      <c r="P15" s="15" t="str">
        <f t="shared" si="1"/>
        <v>7.50
-.200</v>
      </c>
      <c r="Q15" s="15" t="str">
        <f t="shared" si="1"/>
        <v>7.50
+.184</v>
      </c>
      <c r="R15" s="15" t="str">
        <f t="shared" si="1"/>
        <v>8.00
+.080</v>
      </c>
      <c r="S15" s="18" t="str">
        <f t="shared" si="1"/>
        <v>8.50
-.012</v>
      </c>
      <c r="T15" s="15" t="str">
        <f t="shared" si="1"/>
        <v>9.00
-.096</v>
      </c>
      <c r="U15" s="15" t="str">
        <f t="shared" si="1"/>
        <v>9.50
-.170</v>
      </c>
      <c r="V15" s="11"/>
      <c r="X15" s="17"/>
      <c r="Z15" s="1"/>
    </row>
    <row r="16" spans="1:26" s="2" customFormat="1" ht="22.5" customHeight="1">
      <c r="A16" s="2">
        <f t="shared" si="6"/>
        <v>13</v>
      </c>
      <c r="B16" s="17" t="str">
        <f t="shared" si="2"/>
        <v>4B</v>
      </c>
      <c r="C16" s="2" t="str">
        <f t="shared" si="3"/>
        <v>1P</v>
      </c>
      <c r="D16" s="10">
        <f t="shared" si="4"/>
        <v>5.2</v>
      </c>
      <c r="E16" s="15" t="str">
        <f t="shared" si="5"/>
        <v>5.00
+.200</v>
      </c>
      <c r="F16" s="15" t="str">
        <f t="shared" si="1"/>
        <v>5.00
+.224</v>
      </c>
      <c r="G16" s="15" t="str">
        <f t="shared" si="1"/>
        <v>5.50
-.205</v>
      </c>
      <c r="H16" s="15" t="str">
        <f t="shared" si="1"/>
        <v>5.50
-.088</v>
      </c>
      <c r="I16" s="15" t="str">
        <f t="shared" si="1"/>
        <v>5.50
+.071</v>
      </c>
      <c r="J16" s="15" t="str">
        <f t="shared" si="1"/>
        <v>6.00
-.230</v>
      </c>
      <c r="K16" s="18" t="str">
        <f t="shared" si="1"/>
        <v>6.00
+.003</v>
      </c>
      <c r="L16" s="15" t="str">
        <f t="shared" si="1"/>
        <v>6.50
-.232</v>
      </c>
      <c r="M16" s="15" t="str">
        <f t="shared" si="1"/>
        <v>6.50
+.060</v>
      </c>
      <c r="N16" s="15" t="str">
        <f t="shared" si="1"/>
        <v>7.00
-.123</v>
      </c>
      <c r="O16" s="15" t="str">
        <f t="shared" si="1"/>
        <v>7.00
+.214</v>
      </c>
      <c r="P16" s="15" t="str">
        <f t="shared" si="1"/>
        <v>7.50
+.069</v>
      </c>
      <c r="Q16" s="15" t="str">
        <f t="shared" si="1"/>
        <v>8.00
-.060</v>
      </c>
      <c r="R16" s="15" t="str">
        <f t="shared" si="1"/>
        <v>8.50
-.176</v>
      </c>
      <c r="S16" s="15" t="str">
        <f t="shared" si="1"/>
        <v>8.50
+.220</v>
      </c>
      <c r="T16" s="15" t="str">
        <f t="shared" si="1"/>
        <v>9.00
+.126</v>
      </c>
      <c r="U16" s="18" t="str">
        <f t="shared" si="1"/>
        <v>9.50
+.041</v>
      </c>
      <c r="V16" s="11"/>
      <c r="X16" s="17"/>
      <c r="Z16" s="1"/>
    </row>
    <row r="17" spans="1:26" s="2" customFormat="1" ht="22.5" customHeight="1">
      <c r="A17" s="2">
        <f t="shared" si="6"/>
        <v>14</v>
      </c>
      <c r="B17" s="17" t="str">
        <f t="shared" si="2"/>
        <v>4B</v>
      </c>
      <c r="C17" s="2" t="str">
        <f t="shared" si="3"/>
        <v>2P</v>
      </c>
      <c r="D17" s="10">
        <f t="shared" si="4"/>
        <v>5.6000000000000005</v>
      </c>
      <c r="E17" s="15" t="str">
        <f t="shared" si="5"/>
        <v>5.50
+.100</v>
      </c>
      <c r="F17" s="15" t="str">
        <f t="shared" si="1"/>
        <v>5.50
+.122</v>
      </c>
      <c r="G17" s="15" t="str">
        <f t="shared" si="1"/>
        <v>5.50
+.189</v>
      </c>
      <c r="H17" s="15" t="str">
        <f t="shared" si="1"/>
        <v>6.00
-.203</v>
      </c>
      <c r="I17" s="15" t="str">
        <f t="shared" si="1"/>
        <v>6.00
-.054</v>
      </c>
      <c r="J17" s="15" t="str">
        <f t="shared" si="1"/>
        <v>6.00
+.133</v>
      </c>
      <c r="K17" s="15" t="str">
        <f t="shared" si="1"/>
        <v>6.50
-.147</v>
      </c>
      <c r="L17" s="15" t="str">
        <f t="shared" si="1"/>
        <v>6.50
+.104</v>
      </c>
      <c r="M17" s="15" t="str">
        <f t="shared" si="1"/>
        <v>7.00
-.118</v>
      </c>
      <c r="N17" s="15" t="str">
        <f t="shared" si="1"/>
        <v>7.00
+.184</v>
      </c>
      <c r="O17" s="18" t="str">
        <f t="shared" si="1"/>
        <v>7.50
+.007</v>
      </c>
      <c r="P17" s="15" t="str">
        <f t="shared" si="1"/>
        <v>8.00
-.151</v>
      </c>
      <c r="Q17" s="15" t="str">
        <f t="shared" si="1"/>
        <v>8.00
+.207</v>
      </c>
      <c r="R17" s="15" t="str">
        <f t="shared" si="1"/>
        <v>8.50
+.080</v>
      </c>
      <c r="S17" s="18" t="str">
        <f t="shared" si="1"/>
        <v>9.00
-.036</v>
      </c>
      <c r="T17" s="15" t="str">
        <f t="shared" si="1"/>
        <v>9.50
-.140</v>
      </c>
      <c r="U17" s="15" t="str">
        <f t="shared" si="1"/>
        <v>10.00
-.235</v>
      </c>
      <c r="V17" s="11"/>
      <c r="X17" s="17"/>
      <c r="Z17" s="1"/>
    </row>
    <row r="18" spans="1:26" s="2" customFormat="1" ht="22.5" customHeight="1">
      <c r="A18" s="2">
        <f t="shared" si="6"/>
        <v>15</v>
      </c>
      <c r="B18" s="17" t="str">
        <f t="shared" si="2"/>
        <v>5B</v>
      </c>
      <c r="C18" s="2" t="str">
        <f t="shared" si="3"/>
        <v>0P</v>
      </c>
      <c r="D18" s="10">
        <f t="shared" si="4"/>
        <v>6</v>
      </c>
      <c r="E18" s="18" t="str">
        <f t="shared" si="5"/>
        <v>6.00
+.000</v>
      </c>
      <c r="F18" s="15" t="str">
        <f t="shared" si="1"/>
        <v>6.00
+.021</v>
      </c>
      <c r="G18" s="15" t="str">
        <f t="shared" si="1"/>
        <v>6.00
+.083</v>
      </c>
      <c r="H18" s="15" t="str">
        <f t="shared" si="1"/>
        <v>6.00
+.185</v>
      </c>
      <c r="I18" s="15" t="str">
        <f t="shared" si="1"/>
        <v>6.50
-.175</v>
      </c>
      <c r="J18" s="18" t="str">
        <f t="shared" si="1"/>
        <v>6.50
+.000</v>
      </c>
      <c r="K18" s="15" t="str">
        <f t="shared" si="1"/>
        <v>6.50
+.208</v>
      </c>
      <c r="L18" s="15" t="str">
        <f t="shared" si="1"/>
        <v>7.00
-.054</v>
      </c>
      <c r="M18" s="15" t="str">
        <f t="shared" si="1"/>
        <v>7.00
+.211</v>
      </c>
      <c r="N18" s="18" t="str">
        <f t="shared" si="1"/>
        <v>7.50
+.000</v>
      </c>
      <c r="O18" s="15" t="str">
        <f t="shared" si="1"/>
        <v>8.00
-.190</v>
      </c>
      <c r="P18" s="15" t="str">
        <f t="shared" si="1"/>
        <v>8.00
+.139</v>
      </c>
      <c r="Q18" s="18" t="str">
        <f t="shared" si="1"/>
        <v>8.50
-.015</v>
      </c>
      <c r="R18" s="15" t="str">
        <f t="shared" si="1"/>
        <v>9.00
-.154</v>
      </c>
      <c r="S18" s="15" t="str">
        <f t="shared" si="1"/>
        <v>9.00
+.220</v>
      </c>
      <c r="T18" s="15" t="str">
        <f t="shared" si="1"/>
        <v>9.50
+.105</v>
      </c>
      <c r="U18" s="18" t="str">
        <f t="shared" si="1"/>
        <v>10.00
+.000</v>
      </c>
      <c r="V18" s="11"/>
      <c r="X18" s="17"/>
      <c r="Z18" s="1"/>
    </row>
    <row r="19" spans="1:26" s="2" customFormat="1" ht="22.5" customHeight="1">
      <c r="A19" s="2">
        <f t="shared" si="6"/>
        <v>16</v>
      </c>
      <c r="B19" s="17" t="str">
        <f t="shared" si="2"/>
        <v>5B</v>
      </c>
      <c r="C19" s="2" t="str">
        <f t="shared" si="3"/>
        <v>1P</v>
      </c>
      <c r="D19" s="10">
        <f t="shared" si="4"/>
        <v>6.4</v>
      </c>
      <c r="E19" s="15" t="str">
        <f t="shared" si="5"/>
        <v>6.50
-.100</v>
      </c>
      <c r="F19" s="15" t="str">
        <f t="shared" si="1"/>
        <v>6.50
-.080</v>
      </c>
      <c r="G19" s="18" t="str">
        <f t="shared" si="1"/>
        <v>6.50
-.022</v>
      </c>
      <c r="H19" s="15" t="str">
        <f t="shared" si="1"/>
        <v>6.50
+.073</v>
      </c>
      <c r="I19" s="15" t="str">
        <f t="shared" si="1"/>
        <v>6.50
+.205</v>
      </c>
      <c r="J19" s="15" t="str">
        <f t="shared" si="1"/>
        <v>7.00
-.129</v>
      </c>
      <c r="K19" s="15" t="str">
        <f t="shared" si="1"/>
        <v>7.00
+.068</v>
      </c>
      <c r="L19" s="15" t="str">
        <f t="shared" si="1"/>
        <v>7.50
-.205</v>
      </c>
      <c r="M19" s="18" t="str">
        <f t="shared" si="1"/>
        <v>7.50
+.047</v>
      </c>
      <c r="N19" s="15" t="str">
        <f t="shared" si="1"/>
        <v>8.00
-.176</v>
      </c>
      <c r="O19" s="15" t="str">
        <f t="shared" si="1"/>
        <v>8.00
+.122</v>
      </c>
      <c r="P19" s="15" t="str">
        <f t="shared" si="1"/>
        <v>8.50
-.061</v>
      </c>
      <c r="Q19" s="15" t="str">
        <f t="shared" si="1"/>
        <v>9.00
-.227</v>
      </c>
      <c r="R19" s="15" t="str">
        <f t="shared" si="1"/>
        <v>9.00
+.122</v>
      </c>
      <c r="S19" s="18" t="str">
        <f t="shared" si="1"/>
        <v>9.50
-.015</v>
      </c>
      <c r="T19" s="15" t="str">
        <f t="shared" si="1"/>
        <v>10.00
-.140</v>
      </c>
      <c r="U19" s="15" t="str">
        <f aca="true" t="shared" si="7" ref="F19:U28">CONCATENATE(TEXT(ROUND(SQRT($D19^2+U$3^2)*IF(SQRT($D19^2+U$3^2)&lt;4,4,2),0)/IF(SQRT($D19^2+U$3^2)&lt;4,4,2),"#.00"),"
",TEXT((SQRT($D19^2+U$3^2)-ROUND(SQRT($D19^2+U$3^2)*IF(SQRT($D19^2+U$3^2)&lt;4,4,2),0)/IF(SQRT($D19^2+U$3^2)&lt;4,4,2)),"+.000;-.000"))</f>
        <v>10.00
+.245</v>
      </c>
      <c r="V19" s="11"/>
      <c r="X19" s="17"/>
      <c r="Z19" s="1"/>
    </row>
    <row r="20" spans="1:26" s="9" customFormat="1" ht="22.5" customHeight="1">
      <c r="A20" s="2">
        <f t="shared" si="6"/>
        <v>17</v>
      </c>
      <c r="B20" s="17" t="str">
        <f t="shared" si="2"/>
        <v>5B</v>
      </c>
      <c r="C20" s="2" t="str">
        <f t="shared" si="3"/>
        <v>2P</v>
      </c>
      <c r="D20" s="10">
        <f t="shared" si="4"/>
        <v>6.800000000000001</v>
      </c>
      <c r="E20" s="15" t="str">
        <f t="shared" si="5"/>
        <v>7.00
-.200</v>
      </c>
      <c r="F20" s="15" t="str">
        <f t="shared" si="7"/>
        <v>7.00
-.182</v>
      </c>
      <c r="G20" s="15" t="str">
        <f t="shared" si="7"/>
        <v>7.00
-.127</v>
      </c>
      <c r="H20" s="18" t="str">
        <f t="shared" si="7"/>
        <v>7.00
-.037</v>
      </c>
      <c r="I20" s="15" t="str">
        <f t="shared" si="7"/>
        <v>7.00
+.088</v>
      </c>
      <c r="J20" s="15" t="str">
        <f t="shared" si="7"/>
        <v>7.00
+.245</v>
      </c>
      <c r="K20" s="15" t="str">
        <f t="shared" si="7"/>
        <v>7.50
-.068</v>
      </c>
      <c r="L20" s="15" t="str">
        <f t="shared" si="7"/>
        <v>7.50
+.148</v>
      </c>
      <c r="M20" s="15" t="str">
        <f t="shared" si="7"/>
        <v>8.00
-.111</v>
      </c>
      <c r="N20" s="15" t="str">
        <f t="shared" si="7"/>
        <v>8.00
+.154</v>
      </c>
      <c r="O20" s="15" t="str">
        <f t="shared" si="7"/>
        <v>8.50
-.060</v>
      </c>
      <c r="P20" s="15" t="str">
        <f t="shared" si="7"/>
        <v>8.50
+.246</v>
      </c>
      <c r="Q20" s="15" t="str">
        <f t="shared" si="7"/>
        <v>9.00
+.069</v>
      </c>
      <c r="R20" s="15" t="str">
        <f t="shared" si="7"/>
        <v>9.50
-.093</v>
      </c>
      <c r="S20" s="15" t="str">
        <f t="shared" si="7"/>
        <v>10.00
-.241</v>
      </c>
      <c r="T20" s="15" t="str">
        <f t="shared" si="7"/>
        <v>10.00
+.124</v>
      </c>
      <c r="U20" s="18" t="str">
        <f t="shared" si="7"/>
        <v>10.50
-.000</v>
      </c>
      <c r="W20" s="2"/>
      <c r="X20" s="17"/>
      <c r="Y20" s="2"/>
      <c r="Z20" s="1"/>
    </row>
    <row r="21" spans="1:26" s="11" customFormat="1" ht="22.5" customHeight="1">
      <c r="A21" s="2">
        <f t="shared" si="6"/>
        <v>18</v>
      </c>
      <c r="B21" s="17" t="str">
        <f t="shared" si="2"/>
        <v>6B</v>
      </c>
      <c r="C21" s="2" t="str">
        <f t="shared" si="3"/>
        <v>0P</v>
      </c>
      <c r="D21" s="10">
        <f t="shared" si="4"/>
        <v>7.2</v>
      </c>
      <c r="E21" s="15" t="str">
        <f t="shared" si="5"/>
        <v>7.00
+.200</v>
      </c>
      <c r="F21" s="15" t="str">
        <f t="shared" si="7"/>
        <v>7.00
+.217</v>
      </c>
      <c r="G21" s="15" t="str">
        <f t="shared" si="7"/>
        <v>7.50
-.231</v>
      </c>
      <c r="H21" s="15" t="str">
        <f t="shared" si="7"/>
        <v>7.50
-.145</v>
      </c>
      <c r="I21" s="18" t="str">
        <f t="shared" si="7"/>
        <v>7.50
-.027</v>
      </c>
      <c r="J21" s="15" t="str">
        <f t="shared" si="7"/>
        <v>7.50
+.122</v>
      </c>
      <c r="K21" s="15" t="str">
        <f t="shared" si="7"/>
        <v>8.00
-.200</v>
      </c>
      <c r="L21" s="18" t="str">
        <f t="shared" si="7"/>
        <v>8.00
+.006</v>
      </c>
      <c r="M21" s="15" t="str">
        <f t="shared" si="7"/>
        <v>8.00
+.237</v>
      </c>
      <c r="N21" s="18" t="str">
        <f t="shared" si="7"/>
        <v>8.50
-.009</v>
      </c>
      <c r="O21" s="15" t="str">
        <f t="shared" si="7"/>
        <v>9.00
-.234</v>
      </c>
      <c r="P21" s="15" t="str">
        <f t="shared" si="7"/>
        <v>9.00
+.060</v>
      </c>
      <c r="Q21" s="15" t="str">
        <f t="shared" si="7"/>
        <v>9.50
-.128</v>
      </c>
      <c r="R21" s="15" t="str">
        <f t="shared" si="7"/>
        <v>9.50
+.200</v>
      </c>
      <c r="S21" s="18" t="str">
        <f t="shared" si="7"/>
        <v>10.00
+.042</v>
      </c>
      <c r="T21" s="15" t="str">
        <f t="shared" si="7"/>
        <v>10.50
-.103</v>
      </c>
      <c r="U21" s="15" t="str">
        <f t="shared" si="7"/>
        <v>11.00
-.237</v>
      </c>
      <c r="W21" s="2"/>
      <c r="X21" s="17"/>
      <c r="Y21" s="2"/>
      <c r="Z21" s="1"/>
    </row>
    <row r="22" spans="1:26" s="11" customFormat="1" ht="22.5" customHeight="1">
      <c r="A22" s="2">
        <f t="shared" si="6"/>
        <v>19</v>
      </c>
      <c r="B22" s="17" t="str">
        <f t="shared" si="2"/>
        <v>6B</v>
      </c>
      <c r="C22" s="2" t="str">
        <f t="shared" si="3"/>
        <v>1P</v>
      </c>
      <c r="D22" s="10">
        <f t="shared" si="4"/>
        <v>7.6000000000000005</v>
      </c>
      <c r="E22" s="15" t="str">
        <f t="shared" si="5"/>
        <v>7.50
+.100</v>
      </c>
      <c r="F22" s="15" t="str">
        <f t="shared" si="7"/>
        <v>7.50
+.116</v>
      </c>
      <c r="G22" s="15" t="str">
        <f t="shared" si="7"/>
        <v>7.50
+.166</v>
      </c>
      <c r="H22" s="15" t="str">
        <f t="shared" si="7"/>
        <v>7.50
+.247</v>
      </c>
      <c r="I22" s="15" t="str">
        <f t="shared" si="7"/>
        <v>8.00
-.141</v>
      </c>
      <c r="J22" s="18" t="str">
        <f t="shared" si="7"/>
        <v>8.00
+.001</v>
      </c>
      <c r="K22" s="15" t="str">
        <f t="shared" si="7"/>
        <v>8.00
+.171</v>
      </c>
      <c r="L22" s="15" t="str">
        <f t="shared" si="7"/>
        <v>8.50
-.133</v>
      </c>
      <c r="M22" s="15" t="str">
        <f t="shared" si="7"/>
        <v>8.50
+.088</v>
      </c>
      <c r="N22" s="15" t="str">
        <f t="shared" si="7"/>
        <v>9.00
-.168</v>
      </c>
      <c r="O22" s="15" t="str">
        <f t="shared" si="7"/>
        <v>9.00
+.097</v>
      </c>
      <c r="P22" s="15" t="str">
        <f t="shared" si="7"/>
        <v>9.50
-.119</v>
      </c>
      <c r="Q22" s="15" t="str">
        <f t="shared" si="7"/>
        <v>9.50
+.183</v>
      </c>
      <c r="R22" s="18" t="str">
        <f t="shared" si="7"/>
        <v>10.00
+.000</v>
      </c>
      <c r="S22" s="15" t="str">
        <f t="shared" si="7"/>
        <v>10.50
-.168</v>
      </c>
      <c r="T22" s="15" t="str">
        <f t="shared" si="7"/>
        <v>10.50
+.178</v>
      </c>
      <c r="U22" s="18" t="str">
        <f t="shared" si="7"/>
        <v>11.00
+.034</v>
      </c>
      <c r="W22" s="2"/>
      <c r="X22" s="17"/>
      <c r="Y22" s="2"/>
      <c r="Z22" s="1"/>
    </row>
    <row r="23" spans="1:26" s="11" customFormat="1" ht="22.5" customHeight="1">
      <c r="A23" s="2">
        <f t="shared" si="6"/>
        <v>20</v>
      </c>
      <c r="B23" s="17" t="str">
        <f t="shared" si="2"/>
        <v>6B</v>
      </c>
      <c r="C23" s="2" t="str">
        <f t="shared" si="3"/>
        <v>2P</v>
      </c>
      <c r="D23" s="10">
        <f t="shared" si="4"/>
        <v>8</v>
      </c>
      <c r="E23" s="18" t="str">
        <f t="shared" si="5"/>
        <v>8.00
+.000</v>
      </c>
      <c r="F23" s="18" t="str">
        <f t="shared" si="7"/>
        <v>8.00
+.016</v>
      </c>
      <c r="G23" s="15" t="str">
        <f t="shared" si="7"/>
        <v>8.00
+.062</v>
      </c>
      <c r="H23" s="15" t="str">
        <f t="shared" si="7"/>
        <v>8.00
+.139</v>
      </c>
      <c r="I23" s="15" t="str">
        <f t="shared" si="7"/>
        <v>8.00
+.246</v>
      </c>
      <c r="J23" s="15" t="str">
        <f t="shared" si="7"/>
        <v>8.50
-.118</v>
      </c>
      <c r="K23" s="15" t="str">
        <f t="shared" si="7"/>
        <v>8.50
+.044</v>
      </c>
      <c r="L23" s="15" t="str">
        <f t="shared" si="7"/>
        <v>8.50
+.232</v>
      </c>
      <c r="M23" s="15" t="str">
        <f t="shared" si="7"/>
        <v>9.00
-.056</v>
      </c>
      <c r="N23" s="15" t="str">
        <f t="shared" si="7"/>
        <v>9.00
+.179</v>
      </c>
      <c r="O23" s="15" t="str">
        <f t="shared" si="7"/>
        <v>9.50
-.066</v>
      </c>
      <c r="P23" s="15" t="str">
        <f t="shared" si="7"/>
        <v>9.50
+.208</v>
      </c>
      <c r="Q23" s="18" t="str">
        <f t="shared" si="7"/>
        <v>10.00
+.000</v>
      </c>
      <c r="R23" s="15" t="str">
        <f t="shared" si="7"/>
        <v>10.50
-.192</v>
      </c>
      <c r="S23" s="15" t="str">
        <f t="shared" si="7"/>
        <v>10.50
+.130</v>
      </c>
      <c r="T23" s="18" t="str">
        <f t="shared" si="7"/>
        <v>11.00
-.034</v>
      </c>
      <c r="U23" s="15" t="str">
        <f t="shared" si="7"/>
        <v>11.50
-.186</v>
      </c>
      <c r="W23" s="2"/>
      <c r="X23" s="17"/>
      <c r="Y23" s="2"/>
      <c r="Z23" s="1"/>
    </row>
    <row r="24" spans="1:26" s="11" customFormat="1" ht="22.5" customHeight="1">
      <c r="A24" s="2">
        <f t="shared" si="6"/>
        <v>21</v>
      </c>
      <c r="B24" s="17" t="str">
        <f t="shared" si="2"/>
        <v>7B</v>
      </c>
      <c r="C24" s="2" t="str">
        <f t="shared" si="3"/>
        <v>0P</v>
      </c>
      <c r="D24" s="10">
        <f t="shared" si="4"/>
        <v>8.4</v>
      </c>
      <c r="E24" s="15" t="str">
        <f t="shared" si="5"/>
        <v>8.50
-.100</v>
      </c>
      <c r="F24" s="15" t="str">
        <f t="shared" si="7"/>
        <v>8.50
-.085</v>
      </c>
      <c r="G24" s="18" t="str">
        <f t="shared" si="7"/>
        <v>8.50
-.041</v>
      </c>
      <c r="H24" s="18" t="str">
        <f t="shared" si="7"/>
        <v>8.50
+.033</v>
      </c>
      <c r="I24" s="15" t="str">
        <f t="shared" si="7"/>
        <v>8.50
+.135</v>
      </c>
      <c r="J24" s="15" t="str">
        <f t="shared" si="7"/>
        <v>9.00
-.236</v>
      </c>
      <c r="K24" s="15" t="str">
        <f t="shared" si="7"/>
        <v>9.00
-.080</v>
      </c>
      <c r="L24" s="15" t="str">
        <f t="shared" si="7"/>
        <v>9.00
+.100</v>
      </c>
      <c r="M24" s="15" t="str">
        <f t="shared" si="7"/>
        <v>9.50
-.196</v>
      </c>
      <c r="N24" s="18" t="str">
        <f t="shared" si="7"/>
        <v>9.50
+.029</v>
      </c>
      <c r="O24" s="15" t="str">
        <f t="shared" si="7"/>
        <v>10.00
-.225</v>
      </c>
      <c r="P24" s="18" t="str">
        <f t="shared" si="7"/>
        <v>10.00
+.040</v>
      </c>
      <c r="Q24" s="15" t="str">
        <f t="shared" si="7"/>
        <v>10.50
-.177</v>
      </c>
      <c r="R24" s="15" t="str">
        <f t="shared" si="7"/>
        <v>10.50
+.121</v>
      </c>
      <c r="S24" s="15" t="str">
        <f t="shared" si="7"/>
        <v>11.00
-.066</v>
      </c>
      <c r="T24" s="15" t="str">
        <f t="shared" si="7"/>
        <v>11.50
-.239</v>
      </c>
      <c r="U24" s="15" t="str">
        <f t="shared" si="7"/>
        <v>11.50
+.100</v>
      </c>
      <c r="W24" s="2"/>
      <c r="X24" s="17"/>
      <c r="Y24" s="2"/>
      <c r="Z24" s="1"/>
    </row>
    <row r="25" spans="1:26" s="11" customFormat="1" ht="22.5" customHeight="1">
      <c r="A25" s="2">
        <f t="shared" si="6"/>
        <v>22</v>
      </c>
      <c r="B25" s="17" t="str">
        <f t="shared" si="2"/>
        <v>7B</v>
      </c>
      <c r="C25" s="2" t="str">
        <f t="shared" si="3"/>
        <v>1P</v>
      </c>
      <c r="D25" s="10">
        <f t="shared" si="4"/>
        <v>8.8</v>
      </c>
      <c r="E25" s="15" t="str">
        <f t="shared" si="5"/>
        <v>9.00
-.200</v>
      </c>
      <c r="F25" s="15" t="str">
        <f t="shared" si="7"/>
        <v>9.00
-.186</v>
      </c>
      <c r="G25" s="15" t="str">
        <f t="shared" si="7"/>
        <v>9.00
-.143</v>
      </c>
      <c r="H25" s="15" t="str">
        <f t="shared" si="7"/>
        <v>9.00
-.073</v>
      </c>
      <c r="I25" s="18" t="str">
        <f t="shared" si="7"/>
        <v>9.00
+.024</v>
      </c>
      <c r="J25" s="15" t="str">
        <f t="shared" si="7"/>
        <v>9.00
+.148</v>
      </c>
      <c r="K25" s="15" t="str">
        <f t="shared" si="7"/>
        <v>9.50
-.203</v>
      </c>
      <c r="L25" s="18" t="str">
        <f t="shared" si="7"/>
        <v>9.50
-.030</v>
      </c>
      <c r="M25" s="15" t="str">
        <f t="shared" si="7"/>
        <v>9.50
+.166</v>
      </c>
      <c r="N25" s="15" t="str">
        <f t="shared" si="7"/>
        <v>10.00
-.116</v>
      </c>
      <c r="O25" s="15" t="str">
        <f t="shared" si="7"/>
        <v>10.00
+.121</v>
      </c>
      <c r="P25" s="15" t="str">
        <f t="shared" si="7"/>
        <v>10.50
-.123</v>
      </c>
      <c r="Q25" s="15" t="str">
        <f t="shared" si="7"/>
        <v>10.50
+.151</v>
      </c>
      <c r="R25" s="15" t="str">
        <f t="shared" si="7"/>
        <v>11.00
-.060</v>
      </c>
      <c r="S25" s="15" t="str">
        <f t="shared" si="7"/>
        <v>11.00
+.245</v>
      </c>
      <c r="T25" s="15" t="str">
        <f t="shared" si="7"/>
        <v>11.50
+.062</v>
      </c>
      <c r="U25" s="15" t="str">
        <f t="shared" si="7"/>
        <v>12.00
-.107</v>
      </c>
      <c r="W25" s="2"/>
      <c r="X25" s="17"/>
      <c r="Y25" s="2"/>
      <c r="Z25" s="1"/>
    </row>
    <row r="26" spans="1:26" s="11" customFormat="1" ht="22.5" customHeight="1">
      <c r="A26" s="2">
        <f t="shared" si="6"/>
        <v>23</v>
      </c>
      <c r="B26" s="17" t="str">
        <f t="shared" si="2"/>
        <v>7B</v>
      </c>
      <c r="C26" s="2" t="str">
        <f t="shared" si="3"/>
        <v>2P</v>
      </c>
      <c r="D26" s="10">
        <f t="shared" si="4"/>
        <v>9.200000000000001</v>
      </c>
      <c r="E26" s="15" t="str">
        <f t="shared" si="5"/>
        <v>9.00
+.200</v>
      </c>
      <c r="F26" s="15" t="str">
        <f t="shared" si="7"/>
        <v>9.00
+.214</v>
      </c>
      <c r="G26" s="15" t="str">
        <f t="shared" si="7"/>
        <v>9.50
-.246</v>
      </c>
      <c r="H26" s="15" t="str">
        <f t="shared" si="7"/>
        <v>9.50
-.179</v>
      </c>
      <c r="I26" s="15" t="str">
        <f t="shared" si="7"/>
        <v>9.50
-.085</v>
      </c>
      <c r="J26" s="18" t="str">
        <f t="shared" si="7"/>
        <v>9.50
+.034</v>
      </c>
      <c r="K26" s="15" t="str">
        <f t="shared" si="7"/>
        <v>9.50
+.177</v>
      </c>
      <c r="L26" s="15" t="str">
        <f t="shared" si="7"/>
        <v>10.00
-.157</v>
      </c>
      <c r="M26" s="15" t="str">
        <f t="shared" si="7"/>
        <v>10.00
+.032</v>
      </c>
      <c r="N26" s="15" t="str">
        <f t="shared" si="7"/>
        <v>10.00
+.242</v>
      </c>
      <c r="O26" s="18" t="str">
        <f t="shared" si="7"/>
        <v>10.50
-.029</v>
      </c>
      <c r="P26" s="15" t="str">
        <f t="shared" si="7"/>
        <v>10.50
+.219</v>
      </c>
      <c r="Q26" s="18" t="str">
        <f t="shared" si="7"/>
        <v>11.00
-.016</v>
      </c>
      <c r="R26" s="15" t="str">
        <f t="shared" si="7"/>
        <v>11.50
-.235</v>
      </c>
      <c r="S26" s="15" t="str">
        <f t="shared" si="7"/>
        <v>11.50
+.060</v>
      </c>
      <c r="T26" s="15" t="str">
        <f t="shared" si="7"/>
        <v>12.00
-.130</v>
      </c>
      <c r="U26" s="15" t="str">
        <f t="shared" si="7"/>
        <v>12.00
+.192</v>
      </c>
      <c r="W26" s="2"/>
      <c r="X26" s="17"/>
      <c r="Y26" s="2"/>
      <c r="Z26" s="1"/>
    </row>
    <row r="27" spans="1:26" s="11" customFormat="1" ht="22.5" customHeight="1">
      <c r="A27" s="2">
        <f t="shared" si="6"/>
        <v>24</v>
      </c>
      <c r="B27" s="17" t="str">
        <f t="shared" si="2"/>
        <v>8B</v>
      </c>
      <c r="C27" s="2" t="str">
        <f t="shared" si="3"/>
        <v>0P</v>
      </c>
      <c r="D27" s="10">
        <f t="shared" si="4"/>
        <v>9.600000000000001</v>
      </c>
      <c r="E27" s="15" t="str">
        <f t="shared" si="5"/>
        <v>9.50
+.100</v>
      </c>
      <c r="F27" s="15" t="str">
        <f t="shared" si="7"/>
        <v>9.50
+.113</v>
      </c>
      <c r="G27" s="15" t="str">
        <f t="shared" si="7"/>
        <v>9.50
+.152</v>
      </c>
      <c r="H27" s="15" t="str">
        <f t="shared" si="7"/>
        <v>9.50
+.216</v>
      </c>
      <c r="I27" s="15" t="str">
        <f t="shared" si="7"/>
        <v>10.00
-.194</v>
      </c>
      <c r="J27" s="15" t="str">
        <f t="shared" si="7"/>
        <v>10.00
-.080</v>
      </c>
      <c r="K27" s="15" t="str">
        <f t="shared" si="7"/>
        <v>10.00
+.058</v>
      </c>
      <c r="L27" s="15" t="str">
        <f t="shared" si="7"/>
        <v>10.00
+.218</v>
      </c>
      <c r="M27" s="15" t="str">
        <f t="shared" si="7"/>
        <v>10.50
-.100</v>
      </c>
      <c r="N27" s="15" t="str">
        <f t="shared" si="7"/>
        <v>10.50
+.102</v>
      </c>
      <c r="O27" s="15" t="str">
        <f t="shared" si="7"/>
        <v>11.00
-.176</v>
      </c>
      <c r="P27" s="15" t="str">
        <f t="shared" si="7"/>
        <v>11.00
+.064</v>
      </c>
      <c r="Q27" s="15" t="str">
        <f t="shared" si="7"/>
        <v>11.50
-.179</v>
      </c>
      <c r="R27" s="15" t="str">
        <f t="shared" si="7"/>
        <v>11.50
+.094</v>
      </c>
      <c r="S27" s="15" t="str">
        <f t="shared" si="7"/>
        <v>12.00
-.119</v>
      </c>
      <c r="T27" s="15" t="str">
        <f t="shared" si="7"/>
        <v>12.00
+.182</v>
      </c>
      <c r="U27" s="18" t="str">
        <f t="shared" si="7"/>
        <v>12.50
-.004</v>
      </c>
      <c r="W27" s="2"/>
      <c r="X27" s="17"/>
      <c r="Y27" s="2"/>
      <c r="Z27" s="1"/>
    </row>
    <row r="28" spans="1:26" s="11" customFormat="1" ht="22.5" customHeight="1">
      <c r="A28" s="2">
        <f t="shared" si="6"/>
        <v>25</v>
      </c>
      <c r="B28" s="17" t="str">
        <f t="shared" si="2"/>
        <v>8B</v>
      </c>
      <c r="C28" s="2" t="str">
        <f t="shared" si="3"/>
        <v>1P</v>
      </c>
      <c r="D28" s="10">
        <f t="shared" si="4"/>
        <v>10</v>
      </c>
      <c r="E28" s="18" t="str">
        <f t="shared" si="5"/>
        <v>10.00
+.000</v>
      </c>
      <c r="F28" s="18" t="str">
        <f t="shared" si="7"/>
        <v>10.00
+.012</v>
      </c>
      <c r="G28" s="18" t="str">
        <f t="shared" si="7"/>
        <v>10.00
+.050</v>
      </c>
      <c r="H28" s="15" t="str">
        <f t="shared" si="7"/>
        <v>10.00
+.112</v>
      </c>
      <c r="I28" s="15" t="str">
        <f t="shared" si="7"/>
        <v>10.00
+.198</v>
      </c>
      <c r="J28" s="15" t="str">
        <f t="shared" si="7"/>
        <v>10.50
-.192</v>
      </c>
      <c r="K28" s="15" t="str">
        <f t="shared" si="7"/>
        <v>10.50
-.060</v>
      </c>
      <c r="L28" s="15" t="str">
        <f t="shared" si="7"/>
        <v>10.50
+.095</v>
      </c>
      <c r="M28" s="15" t="str">
        <f t="shared" si="7"/>
        <v>11.00
-.230</v>
      </c>
      <c r="N28" s="18" t="str">
        <f t="shared" si="7"/>
        <v>11.00
-.034</v>
      </c>
      <c r="O28" s="15" t="str">
        <f t="shared" si="7"/>
        <v>11.00
+.180</v>
      </c>
      <c r="P28" s="15" t="str">
        <f t="shared" si="7"/>
        <v>11.50
-.087</v>
      </c>
      <c r="Q28" s="15" t="str">
        <f t="shared" si="7"/>
        <v>11.50
+.162</v>
      </c>
      <c r="R28" s="15" t="str">
        <f t="shared" si="7"/>
        <v>12.00
-.073</v>
      </c>
      <c r="S28" s="15" t="str">
        <f t="shared" si="7"/>
        <v>12.00
+.207</v>
      </c>
      <c r="T28" s="18" t="str">
        <f t="shared" si="7"/>
        <v>12.50
+.000</v>
      </c>
      <c r="U28" s="15" t="str">
        <f t="shared" si="7"/>
        <v>13.00
-.194</v>
      </c>
      <c r="W28" s="2"/>
      <c r="X28" s="17"/>
      <c r="Y28" s="2"/>
      <c r="Z28" s="1"/>
    </row>
    <row r="29" spans="4:26" s="11" customFormat="1" ht="12.75">
      <c r="D29" s="9"/>
      <c r="Z29" s="9"/>
    </row>
    <row r="30" ht="18">
      <c r="E30" s="3" t="s">
        <v>1</v>
      </c>
    </row>
    <row r="31" spans="4:11" s="1" customFormat="1" ht="13.5" thickBot="1">
      <c r="D31" s="16" t="s">
        <v>2</v>
      </c>
      <c r="E31" s="8">
        <v>8</v>
      </c>
      <c r="F31" s="8">
        <v>12</v>
      </c>
      <c r="G31" s="8">
        <v>16</v>
      </c>
      <c r="H31" s="8">
        <v>20</v>
      </c>
      <c r="I31" s="8">
        <v>24</v>
      </c>
      <c r="J31" s="8">
        <v>40</v>
      </c>
      <c r="K31" s="2"/>
    </row>
    <row r="32" spans="4:26" s="2" customFormat="1" ht="13.5" thickTop="1">
      <c r="D32" s="10">
        <v>8</v>
      </c>
      <c r="E32" s="4">
        <f aca="true" t="shared" si="8" ref="E32:J37">E$31/16+$D32/16</f>
        <v>1</v>
      </c>
      <c r="F32" s="6">
        <f t="shared" si="8"/>
        <v>1.25</v>
      </c>
      <c r="G32" s="6">
        <f t="shared" si="8"/>
        <v>1.5</v>
      </c>
      <c r="H32" s="6">
        <f t="shared" si="8"/>
        <v>1.75</v>
      </c>
      <c r="I32" s="6">
        <f t="shared" si="8"/>
        <v>2</v>
      </c>
      <c r="J32" s="6">
        <f t="shared" si="8"/>
        <v>3</v>
      </c>
      <c r="Z32" s="1"/>
    </row>
    <row r="33" spans="4:26" s="2" customFormat="1" ht="12.75">
      <c r="D33" s="10">
        <v>12</v>
      </c>
      <c r="E33" s="7">
        <f t="shared" si="8"/>
        <v>1.25</v>
      </c>
      <c r="F33" s="5">
        <f t="shared" si="8"/>
        <v>1.5</v>
      </c>
      <c r="G33" s="5">
        <f t="shared" si="8"/>
        <v>1.75</v>
      </c>
      <c r="H33" s="5">
        <f t="shared" si="8"/>
        <v>2</v>
      </c>
      <c r="I33" s="5">
        <f t="shared" si="8"/>
        <v>2.25</v>
      </c>
      <c r="J33" s="5">
        <f t="shared" si="8"/>
        <v>3.25</v>
      </c>
      <c r="Z33" s="1"/>
    </row>
    <row r="34" spans="4:26" s="2" customFormat="1" ht="12.75">
      <c r="D34" s="10">
        <v>16</v>
      </c>
      <c r="E34" s="7">
        <f t="shared" si="8"/>
        <v>1.5</v>
      </c>
      <c r="F34" s="5">
        <f t="shared" si="8"/>
        <v>1.75</v>
      </c>
      <c r="G34" s="5">
        <f t="shared" si="8"/>
        <v>2</v>
      </c>
      <c r="H34" s="5">
        <f t="shared" si="8"/>
        <v>2.25</v>
      </c>
      <c r="I34" s="5">
        <f t="shared" si="8"/>
        <v>2.5</v>
      </c>
      <c r="J34" s="5">
        <f t="shared" si="8"/>
        <v>3.5</v>
      </c>
      <c r="Z34" s="1"/>
    </row>
    <row r="35" spans="4:26" s="2" customFormat="1" ht="12.75">
      <c r="D35" s="10">
        <v>20</v>
      </c>
      <c r="E35" s="7">
        <f t="shared" si="8"/>
        <v>1.75</v>
      </c>
      <c r="F35" s="5">
        <f t="shared" si="8"/>
        <v>2</v>
      </c>
      <c r="G35" s="5">
        <f t="shared" si="8"/>
        <v>2.25</v>
      </c>
      <c r="H35" s="5">
        <f t="shared" si="8"/>
        <v>2.5</v>
      </c>
      <c r="I35" s="5">
        <f t="shared" si="8"/>
        <v>2.75</v>
      </c>
      <c r="J35" s="5">
        <f t="shared" si="8"/>
        <v>3.75</v>
      </c>
      <c r="Z35" s="1"/>
    </row>
    <row r="36" spans="4:26" s="2" customFormat="1" ht="12.75">
      <c r="D36" s="10">
        <v>24</v>
      </c>
      <c r="E36" s="7">
        <f t="shared" si="8"/>
        <v>2</v>
      </c>
      <c r="F36" s="5">
        <f t="shared" si="8"/>
        <v>2.25</v>
      </c>
      <c r="G36" s="5">
        <f t="shared" si="8"/>
        <v>2.5</v>
      </c>
      <c r="H36" s="5">
        <f t="shared" si="8"/>
        <v>2.75</v>
      </c>
      <c r="I36" s="5">
        <f t="shared" si="8"/>
        <v>3</v>
      </c>
      <c r="J36" s="5">
        <f t="shared" si="8"/>
        <v>4</v>
      </c>
      <c r="Z36" s="1"/>
    </row>
    <row r="37" spans="4:26" s="2" customFormat="1" ht="12.75">
      <c r="D37" s="10">
        <v>40</v>
      </c>
      <c r="E37" s="7">
        <f t="shared" si="8"/>
        <v>3</v>
      </c>
      <c r="F37" s="5">
        <f t="shared" si="8"/>
        <v>3.25</v>
      </c>
      <c r="G37" s="5">
        <f t="shared" si="8"/>
        <v>3.5</v>
      </c>
      <c r="H37" s="5">
        <f t="shared" si="8"/>
        <v>3.75</v>
      </c>
      <c r="I37" s="5">
        <f t="shared" si="8"/>
        <v>4</v>
      </c>
      <c r="J37" s="5">
        <f t="shared" si="8"/>
        <v>5</v>
      </c>
      <c r="Z37" s="1"/>
    </row>
  </sheetData>
  <printOptions/>
  <pageMargins left="0.25" right="0.25" top="0.5" bottom="0.5" header="0.25" footer="0.2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Jansson and Wong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 Jansson</dc:creator>
  <cp:keywords/>
  <dc:description/>
  <cp:lastModifiedBy> Gustav Jansson</cp:lastModifiedBy>
  <cp:lastPrinted>2001-12-01T06:50:23Z</cp:lastPrinted>
  <dcterms:created xsi:type="dcterms:W3CDTF">2001-04-06T17:39:42Z</dcterms:created>
  <dcterms:modified xsi:type="dcterms:W3CDTF">2001-12-10T20:50:17Z</dcterms:modified>
  <cp:category/>
  <cp:version/>
  <cp:contentType/>
  <cp:contentStatus/>
</cp:coreProperties>
</file>